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<sst xmlns="http://schemas.openxmlformats.org/spreadsheetml/2006/main" count="47" uniqueCount="45">
  <si>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PLATO:</t>
  </si>
  <si>
    <t>huevos estrellados con jamon iberico</t>
  </si>
  <si>
    <t>FECHA</t>
  </si>
  <si>
    <t>RACIONES</t>
  </si>
  <si>
    <t>CÓD.</t>
  </si>
  <si>
    <t>GÉNERO:</t>
  </si>
  <si>
    <t>VINO:</t>
  </si>
  <si>
    <t>Código Artículo</t>
  </si>
  <si>
    <t>INGREDIENTES</t>
  </si>
  <si>
    <t>CANTIDAD</t>
  </si>
  <si>
    <t>UNIDAD</t>
  </si>
  <si>
    <t>VALORACIÓN A</t>
  </si>
  <si>
    <t>VALORACIÓN B</t>
  </si>
  <si>
    <t>CALORÍAS</t>
  </si>
  <si>
    <t>Precio unitario de compra</t>
  </si>
  <si>
    <t>COSTE</t>
  </si>
  <si>
    <t>HC</t>
  </si>
  <si>
    <t>P</t>
  </si>
  <si>
    <t>G</t>
  </si>
  <si>
    <t>F</t>
  </si>
  <si>
    <t>VIT</t>
  </si>
  <si>
    <t>COL</t>
  </si>
  <si>
    <t>patata agria</t>
  </si>
  <si>
    <t>aceite de girasol</t>
  </si>
  <si>
    <t>aceite de oliva</t>
  </si>
  <si>
    <t xml:space="preserve">huevos  </t>
  </si>
  <si>
    <t>jamon iberico</t>
  </si>
  <si>
    <t>10% Seguridad</t>
  </si>
  <si>
    <t>Servicio de :            Comida</t>
  </si>
  <si>
    <t>ESTACIONALIDAD</t>
  </si>
  <si>
    <t>PARCIAL CALORÍAS</t>
  </si>
  <si>
    <t>TOTAL CALORÍAS</t>
  </si>
  <si>
    <t xml:space="preserve">                                     Cena </t>
  </si>
  <si>
    <t>SALSA</t>
  </si>
  <si>
    <t>GUARNICIÓN</t>
  </si>
  <si>
    <t>COSTE TOTAL</t>
  </si>
  <si>
    <t>Se recomienda = o inferior a 35%                                                    COSTE RACIÓN</t>
  </si>
  <si>
    <t xml:space="preserve"> Se recomienda = o superior a 65%                                                                      M.B.E.</t>
  </si>
  <si>
    <t>P.V.P. TEÓRICO</t>
  </si>
  <si>
    <t>P.V.P. REAL</t>
  </si>
  <si>
    <t>FOOD COST</t>
  </si>
  <si>
    <t>COEFICIENTE (P.V.P. REAL/COSTE RACIÓN)*100</t>
  </si>
  <si>
    <t>OBSERVACIONES:</t>
  </si>
  <si>
    <t>Vº Director de comidas y bebidas</t>
  </si>
  <si>
    <t>FDO: El jefe de cocina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</si>
</sst>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2" xfId="0" applyFont="1" applyBorder="1" applyAlignment="1">
      <alignment horizontal="center" vertical="center" wrapText="1"/>
    </xf>
    <xf numFmtId="164" fontId="1" fillId="2" borderId="3" xfId="0" applyFont="1" applyFill="1" applyBorder="1" applyAlignment="1" applyProtection="1">
      <alignment horizontal="left" vertical="center" wrapText="1"/>
      <protection locked="0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5" fontId="2" fillId="0" borderId="7" xfId="0" applyNumberFormat="1" applyFont="1" applyBorder="1" applyAlignment="1" applyProtection="1">
      <alignment horizontal="center"/>
      <protection locked="0"/>
    </xf>
    <xf numFmtId="164" fontId="2" fillId="0" borderId="8" xfId="0" applyFont="1" applyBorder="1" applyAlignment="1" applyProtection="1">
      <alignment horizontal="center"/>
      <protection locked="0"/>
    </xf>
    <xf numFmtId="164" fontId="2" fillId="0" borderId="9" xfId="0" applyFont="1" applyBorder="1" applyAlignment="1" applyProtection="1">
      <alignment horizontal="center"/>
      <protection locked="0"/>
    </xf>
    <xf numFmtId="164" fontId="0" fillId="0" borderId="10" xfId="0" applyFont="1" applyBorder="1" applyAlignment="1">
      <alignment/>
    </xf>
    <xf numFmtId="164" fontId="0" fillId="0" borderId="11" xfId="0" applyBorder="1" applyAlignment="1" applyProtection="1">
      <alignment horizontal="center"/>
      <protection locked="0"/>
    </xf>
    <xf numFmtId="164" fontId="0" fillId="0" borderId="12" xfId="0" applyFont="1" applyBorder="1" applyAlignment="1">
      <alignment/>
    </xf>
    <xf numFmtId="164" fontId="0" fillId="0" borderId="13" xfId="0" applyBorder="1" applyAlignment="1" applyProtection="1">
      <alignment horizontal="center"/>
      <protection locked="0"/>
    </xf>
    <xf numFmtId="164" fontId="0" fillId="0" borderId="14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/>
    </xf>
    <xf numFmtId="164" fontId="0" fillId="0" borderId="16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8" xfId="0" applyFont="1" applyBorder="1" applyAlignment="1">
      <alignment wrapText="1"/>
    </xf>
    <xf numFmtId="164" fontId="0" fillId="0" borderId="18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9" xfId="0" applyBorder="1" applyAlignment="1" applyProtection="1">
      <alignment/>
      <protection locked="0"/>
    </xf>
    <xf numFmtId="164" fontId="0" fillId="0" borderId="20" xfId="0" applyFont="1" applyBorder="1" applyAlignment="1" applyProtection="1">
      <alignment/>
      <protection locked="0"/>
    </xf>
    <xf numFmtId="164" fontId="0" fillId="0" borderId="20" xfId="0" applyBorder="1" applyAlignment="1" applyProtection="1">
      <alignment/>
      <protection/>
    </xf>
    <xf numFmtId="164" fontId="0" fillId="0" borderId="21" xfId="0" applyBorder="1" applyAlignment="1" applyProtection="1">
      <alignment/>
      <protection locked="0"/>
    </xf>
    <xf numFmtId="164" fontId="0" fillId="0" borderId="10" xfId="0" applyBorder="1" applyAlignment="1" applyProtection="1">
      <alignment/>
      <protection locked="0"/>
    </xf>
    <xf numFmtId="164" fontId="0" fillId="0" borderId="17" xfId="0" applyFont="1" applyBorder="1" applyAlignment="1" applyProtection="1">
      <alignment/>
      <protection locked="0"/>
    </xf>
    <xf numFmtId="164" fontId="0" fillId="0" borderId="17" xfId="0" applyBorder="1" applyAlignment="1" applyProtection="1">
      <alignment/>
      <protection/>
    </xf>
    <xf numFmtId="164" fontId="0" fillId="0" borderId="11" xfId="0" applyBorder="1" applyAlignment="1" applyProtection="1">
      <alignment/>
      <protection locked="0"/>
    </xf>
    <xf numFmtId="164" fontId="0" fillId="0" borderId="12" xfId="0" applyBorder="1" applyAlignment="1" applyProtection="1">
      <alignment/>
      <protection locked="0"/>
    </xf>
    <xf numFmtId="164" fontId="0" fillId="0" borderId="18" xfId="0" applyBorder="1" applyAlignment="1" applyProtection="1">
      <alignment/>
      <protection locked="0"/>
    </xf>
    <xf numFmtId="164" fontId="0" fillId="0" borderId="18" xfId="0" applyBorder="1" applyAlignment="1" applyProtection="1">
      <alignment/>
      <protection/>
    </xf>
    <xf numFmtId="164" fontId="0" fillId="0" borderId="13" xfId="0" applyBorder="1" applyAlignment="1" applyProtection="1">
      <alignment/>
      <protection locked="0"/>
    </xf>
    <xf numFmtId="164" fontId="0" fillId="0" borderId="6" xfId="0" applyBorder="1" applyAlignment="1">
      <alignment/>
    </xf>
    <xf numFmtId="164" fontId="0" fillId="0" borderId="22" xfId="0" applyFont="1" applyBorder="1" applyAlignment="1">
      <alignment/>
    </xf>
    <xf numFmtId="164" fontId="0" fillId="0" borderId="4" xfId="0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3" xfId="0" applyBorder="1" applyAlignment="1" applyProtection="1">
      <alignment/>
      <protection locked="0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26" xfId="0" applyBorder="1" applyAlignment="1" applyProtection="1">
      <alignment/>
      <protection/>
    </xf>
    <xf numFmtId="164" fontId="0" fillId="0" borderId="13" xfId="0" applyBorder="1" applyAlignment="1" applyProtection="1">
      <alignment horizontal="center"/>
      <protection/>
    </xf>
    <xf numFmtId="164" fontId="0" fillId="0" borderId="27" xfId="0" applyBorder="1" applyAlignment="1">
      <alignment/>
    </xf>
    <xf numFmtId="164" fontId="0" fillId="0" borderId="12" xfId="0" applyFont="1" applyBorder="1" applyAlignment="1">
      <alignment horizontal="left"/>
    </xf>
    <xf numFmtId="164" fontId="0" fillId="0" borderId="2" xfId="0" applyFont="1" applyBorder="1" applyAlignment="1" applyProtection="1">
      <alignment horizontal="right"/>
      <protection/>
    </xf>
    <xf numFmtId="164" fontId="0" fillId="0" borderId="3" xfId="0" applyBorder="1" applyAlignment="1" applyProtection="1">
      <alignment/>
      <protection/>
    </xf>
    <xf numFmtId="164" fontId="0" fillId="0" borderId="10" xfId="0" applyFont="1" applyBorder="1" applyAlignment="1" applyProtection="1">
      <alignment horizontal="left"/>
      <protection/>
    </xf>
    <xf numFmtId="164" fontId="0" fillId="0" borderId="11" xfId="0" applyBorder="1" applyAlignment="1" applyProtection="1">
      <alignment/>
      <protection/>
    </xf>
    <xf numFmtId="164" fontId="0" fillId="0" borderId="10" xfId="0" applyFont="1" applyBorder="1" applyAlignment="1" applyProtection="1">
      <alignment horizontal="right"/>
      <protection/>
    </xf>
    <xf numFmtId="164" fontId="0" fillId="3" borderId="10" xfId="0" applyFont="1" applyFill="1" applyBorder="1" applyAlignment="1" applyProtection="1">
      <alignment horizontal="right"/>
      <protection/>
    </xf>
    <xf numFmtId="164" fontId="0" fillId="4" borderId="10" xfId="0" applyFont="1" applyFill="1" applyBorder="1" applyAlignment="1" applyProtection="1">
      <alignment horizontal="right"/>
      <protection/>
    </xf>
    <xf numFmtId="164" fontId="0" fillId="0" borderId="12" xfId="0" applyFont="1" applyBorder="1" applyAlignment="1" applyProtection="1">
      <alignment horizontal="right"/>
      <protection/>
    </xf>
    <xf numFmtId="164" fontId="0" fillId="0" borderId="13" xfId="0" applyBorder="1" applyAlignment="1" applyProtection="1">
      <alignment/>
      <protection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28" xfId="0" applyBorder="1" applyAlignment="1" applyProtection="1">
      <alignment horizontal="left"/>
      <protection locked="0"/>
    </xf>
    <xf numFmtId="164" fontId="0" fillId="0" borderId="28" xfId="0" applyBorder="1" applyAlignment="1" applyProtection="1">
      <alignment horizontal="left" vertical="center" wrapText="1"/>
      <protection locked="0"/>
    </xf>
    <xf numFmtId="164" fontId="0" fillId="0" borderId="29" xfId="0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42"/>
  <sheetViews>
    <sheetView tabSelected="1" zoomScale="75" zoomScaleNormal="75" workbookViewId="0" topLeftCell="A1">
      <selection activeCell="B32" sqref="B32"/>
    </sheetView>
  </sheetViews>
  <sheetFormatPr defaultColWidth="11.421875" defaultRowHeight="12.75"/>
  <cols>
    <col min="1" max="1" width="9.00390625" style="0" customWidth="1"/>
    <col min="2" max="2" width="28.8515625" style="0" customWidth="1"/>
    <col min="3" max="3" width="10.140625" style="0" customWidth="1"/>
    <col min="4" max="4" width="7.8515625" style="0" customWidth="1"/>
    <col min="5" max="5" width="12.8515625" style="0" customWidth="1"/>
    <col min="6" max="6" width="12.57421875" style="0" customWidth="1"/>
    <col min="7" max="7" width="13.1406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6.140625" style="0" customWidth="1"/>
    <col min="13" max="13" width="5.57421875" style="0" customWidth="1"/>
    <col min="14" max="14" width="4.57421875" style="0" customWidth="1"/>
  </cols>
  <sheetData>
    <row r="1" spans="1:7" ht="12.75">
      <c r="A1" s="1"/>
      <c r="B1" s="1"/>
      <c r="C1" s="1"/>
      <c r="D1" s="1"/>
      <c r="G1" s="2"/>
    </row>
    <row r="2" spans="1:14" ht="12.75" customHeight="1">
      <c r="A2" s="3" t="s">
        <v>0</v>
      </c>
      <c r="B2" s="4" t="s">
        <v>1</v>
      </c>
      <c r="C2" s="4"/>
      <c r="D2" s="4"/>
      <c r="E2" s="4"/>
      <c r="F2" s="4"/>
      <c r="G2" s="4"/>
      <c r="H2" s="5" t="s">
        <v>2</v>
      </c>
      <c r="I2" s="5"/>
      <c r="J2" s="6" t="s">
        <v>3</v>
      </c>
      <c r="K2" s="6"/>
      <c r="L2" s="6"/>
      <c r="M2" s="7" t="s">
        <v>4</v>
      </c>
      <c r="N2" s="7"/>
    </row>
    <row r="3" spans="1:14" ht="12.75">
      <c r="A3" s="3"/>
      <c r="B3" s="4"/>
      <c r="C3" s="4"/>
      <c r="D3" s="4"/>
      <c r="E3" s="4"/>
      <c r="F3" s="4"/>
      <c r="G3" s="4"/>
      <c r="H3" s="8"/>
      <c r="I3" s="8"/>
      <c r="J3" s="9">
        <v>4</v>
      </c>
      <c r="K3" s="9"/>
      <c r="L3" s="9"/>
      <c r="M3" s="10"/>
      <c r="N3" s="10"/>
    </row>
    <row r="4" spans="1:7" ht="12.75">
      <c r="A4" s="11" t="s">
        <v>5</v>
      </c>
      <c r="B4" s="12"/>
      <c r="C4" s="12"/>
      <c r="D4" s="12"/>
      <c r="E4" s="12"/>
      <c r="F4" s="12"/>
      <c r="G4" s="12"/>
    </row>
    <row r="5" spans="1:7" ht="12.75">
      <c r="A5" s="13" t="s">
        <v>6</v>
      </c>
      <c r="B5" s="14"/>
      <c r="C5" s="14"/>
      <c r="D5" s="14"/>
      <c r="E5" s="14"/>
      <c r="F5" s="14"/>
      <c r="G5" s="14"/>
    </row>
    <row r="6" ht="12" customHeight="1"/>
    <row r="7" spans="1:14" ht="12.75" customHeight="1">
      <c r="A7" s="15" t="s">
        <v>7</v>
      </c>
      <c r="B7" s="16" t="s">
        <v>8</v>
      </c>
      <c r="C7" s="16" t="s">
        <v>9</v>
      </c>
      <c r="D7" s="16" t="s">
        <v>10</v>
      </c>
      <c r="E7" s="17"/>
      <c r="F7" s="17"/>
      <c r="G7" s="17"/>
      <c r="H7" s="17"/>
      <c r="I7" s="18"/>
      <c r="J7" s="18"/>
      <c r="K7" s="18"/>
      <c r="L7" s="18"/>
      <c r="M7" s="18"/>
      <c r="N7" s="18"/>
    </row>
    <row r="8" spans="1:14" ht="12.75">
      <c r="A8" s="15"/>
      <c r="B8" s="16"/>
      <c r="C8" s="16"/>
      <c r="D8" s="16"/>
      <c r="E8" s="19" t="s">
        <v>11</v>
      </c>
      <c r="F8" s="19"/>
      <c r="G8" s="19" t="s">
        <v>12</v>
      </c>
      <c r="H8" s="19"/>
      <c r="I8" s="20" t="s">
        <v>13</v>
      </c>
      <c r="J8" s="20"/>
      <c r="K8" s="20"/>
      <c r="L8" s="20"/>
      <c r="M8" s="20"/>
      <c r="N8" s="20"/>
    </row>
    <row r="9" spans="1:14" ht="24" customHeight="1">
      <c r="A9" s="15"/>
      <c r="B9" s="16"/>
      <c r="C9" s="16"/>
      <c r="D9" s="16"/>
      <c r="E9" s="21" t="s">
        <v>14</v>
      </c>
      <c r="F9" s="22" t="s">
        <v>15</v>
      </c>
      <c r="G9" s="21" t="s">
        <v>14</v>
      </c>
      <c r="H9" s="22" t="s">
        <v>15</v>
      </c>
      <c r="I9" s="22" t="s">
        <v>16</v>
      </c>
      <c r="J9" s="22" t="s">
        <v>17</v>
      </c>
      <c r="K9" s="22" t="s">
        <v>18</v>
      </c>
      <c r="L9" s="22" t="s">
        <v>19</v>
      </c>
      <c r="M9" s="22" t="s">
        <v>20</v>
      </c>
      <c r="N9" s="23" t="s">
        <v>21</v>
      </c>
    </row>
    <row r="10" spans="1:14" ht="12.75">
      <c r="A10" s="24"/>
      <c r="B10" s="25" t="s">
        <v>22</v>
      </c>
      <c r="C10" s="25">
        <v>0.5</v>
      </c>
      <c r="D10" s="25">
        <v>1</v>
      </c>
      <c r="E10" s="25">
        <v>0.30000000000000004</v>
      </c>
      <c r="F10" s="26">
        <f>C10*E10</f>
        <v>0.15000000000000002</v>
      </c>
      <c r="G10" s="25"/>
      <c r="H10" s="26">
        <f>G10*C10</f>
        <v>0</v>
      </c>
      <c r="I10" s="25"/>
      <c r="J10" s="25"/>
      <c r="K10" s="25"/>
      <c r="L10" s="25"/>
      <c r="M10" s="25"/>
      <c r="N10" s="27"/>
    </row>
    <row r="11" spans="1:14" ht="12.75">
      <c r="A11" s="28"/>
      <c r="B11" s="29" t="s">
        <v>23</v>
      </c>
      <c r="C11" s="29">
        <v>0.1</v>
      </c>
      <c r="D11" s="29">
        <v>1</v>
      </c>
      <c r="E11" s="29">
        <v>1.09</v>
      </c>
      <c r="F11" s="30">
        <f>C11*E11</f>
        <v>0.10900000000000001</v>
      </c>
      <c r="G11" s="29"/>
      <c r="H11" s="30">
        <f>G11*C11</f>
        <v>0</v>
      </c>
      <c r="I11" s="29"/>
      <c r="J11" s="29"/>
      <c r="K11" s="29"/>
      <c r="L11" s="29"/>
      <c r="M11" s="29"/>
      <c r="N11" s="31"/>
    </row>
    <row r="12" spans="1:14" ht="12.75">
      <c r="A12" s="28"/>
      <c r="B12" s="29" t="s">
        <v>24</v>
      </c>
      <c r="C12" s="29">
        <v>0.1</v>
      </c>
      <c r="D12" s="29">
        <v>1</v>
      </c>
      <c r="E12" s="29">
        <v>3.1</v>
      </c>
      <c r="F12" s="30">
        <f>C12*E12</f>
        <v>0.31000000000000005</v>
      </c>
      <c r="G12" s="29"/>
      <c r="H12" s="30">
        <f>G12*C12</f>
        <v>0</v>
      </c>
      <c r="I12" s="29"/>
      <c r="J12" s="29"/>
      <c r="K12" s="29"/>
      <c r="L12" s="29"/>
      <c r="M12" s="29"/>
      <c r="N12" s="31"/>
    </row>
    <row r="13" spans="1:14" ht="12.75">
      <c r="A13" s="28"/>
      <c r="B13" s="29" t="s">
        <v>25</v>
      </c>
      <c r="C13" s="29">
        <v>12</v>
      </c>
      <c r="D13" s="29">
        <v>1</v>
      </c>
      <c r="E13" s="29">
        <v>0.13</v>
      </c>
      <c r="F13" s="30">
        <f>C13*E13</f>
        <v>1.56</v>
      </c>
      <c r="G13" s="29"/>
      <c r="H13" s="30">
        <f>G13*C13</f>
        <v>0</v>
      </c>
      <c r="I13" s="29"/>
      <c r="J13" s="29"/>
      <c r="K13" s="29"/>
      <c r="L13" s="29"/>
      <c r="M13" s="29"/>
      <c r="N13" s="31"/>
    </row>
    <row r="14" spans="1:14" ht="12.75">
      <c r="A14" s="28"/>
      <c r="B14" s="29" t="s">
        <v>26</v>
      </c>
      <c r="C14" s="29">
        <v>0.12</v>
      </c>
      <c r="D14" s="29">
        <v>1</v>
      </c>
      <c r="E14" s="29">
        <v>29</v>
      </c>
      <c r="F14" s="30">
        <f>C14*E14</f>
        <v>3.48</v>
      </c>
      <c r="G14" s="29"/>
      <c r="H14" s="30">
        <f>G14*C14</f>
        <v>0</v>
      </c>
      <c r="I14" s="29"/>
      <c r="J14" s="29"/>
      <c r="K14" s="29"/>
      <c r="L14" s="29"/>
      <c r="M14" s="29"/>
      <c r="N14" s="31"/>
    </row>
    <row r="15" spans="1:14" ht="12.75">
      <c r="A15" s="28"/>
      <c r="B15" s="29"/>
      <c r="C15" s="29"/>
      <c r="D15" s="29">
        <v>1</v>
      </c>
      <c r="E15" s="29"/>
      <c r="F15" s="30">
        <f>C15*E15</f>
        <v>0</v>
      </c>
      <c r="G15" s="29"/>
      <c r="H15" s="30">
        <f>G15*C15</f>
        <v>0</v>
      </c>
      <c r="I15" s="29"/>
      <c r="J15" s="29"/>
      <c r="K15" s="29"/>
      <c r="L15" s="29"/>
      <c r="M15" s="29"/>
      <c r="N15" s="31"/>
    </row>
    <row r="16" spans="1:14" ht="12.75">
      <c r="A16" s="28"/>
      <c r="B16" s="29"/>
      <c r="C16" s="29"/>
      <c r="D16" s="29">
        <v>1</v>
      </c>
      <c r="E16" s="29"/>
      <c r="F16" s="30">
        <f>C16*E16</f>
        <v>0</v>
      </c>
      <c r="G16" s="29"/>
      <c r="H16" s="30">
        <f>G16*C16</f>
        <v>0</v>
      </c>
      <c r="I16" s="29"/>
      <c r="J16" s="29"/>
      <c r="K16" s="29"/>
      <c r="L16" s="29"/>
      <c r="M16" s="29"/>
      <c r="N16" s="31"/>
    </row>
    <row r="17" spans="1:14" ht="12.75">
      <c r="A17" s="28"/>
      <c r="B17" s="29"/>
      <c r="C17" s="29"/>
      <c r="D17" s="29">
        <v>1</v>
      </c>
      <c r="E17" s="29"/>
      <c r="F17" s="30">
        <f>C17*E17</f>
        <v>0</v>
      </c>
      <c r="G17" s="29"/>
      <c r="H17" s="30">
        <f>G17*C17</f>
        <v>0</v>
      </c>
      <c r="I17" s="29"/>
      <c r="J17" s="29"/>
      <c r="K17" s="29"/>
      <c r="L17" s="29"/>
      <c r="M17" s="29"/>
      <c r="N17" s="31"/>
    </row>
    <row r="18" spans="1:14" ht="12.75">
      <c r="A18" s="28"/>
      <c r="B18" s="29"/>
      <c r="C18" s="29"/>
      <c r="D18" s="29">
        <v>1</v>
      </c>
      <c r="E18" s="29"/>
      <c r="F18" s="30">
        <f>C18*E18</f>
        <v>0</v>
      </c>
      <c r="G18" s="29"/>
      <c r="H18" s="30">
        <f>G18*C18</f>
        <v>0</v>
      </c>
      <c r="I18" s="29"/>
      <c r="J18" s="29"/>
      <c r="K18" s="29"/>
      <c r="L18" s="29"/>
      <c r="M18" s="29"/>
      <c r="N18" s="31"/>
    </row>
    <row r="19" spans="1:14" ht="12.75">
      <c r="A19" s="28"/>
      <c r="B19" s="29"/>
      <c r="C19" s="29"/>
      <c r="D19" s="29"/>
      <c r="E19" s="29"/>
      <c r="F19" s="30">
        <f>C19*E19</f>
        <v>0</v>
      </c>
      <c r="G19" s="29"/>
      <c r="H19" s="30">
        <f>G19*C19</f>
        <v>0</v>
      </c>
      <c r="I19" s="29"/>
      <c r="J19" s="29"/>
      <c r="K19" s="29"/>
      <c r="L19" s="29"/>
      <c r="M19" s="29"/>
      <c r="N19" s="31"/>
    </row>
    <row r="20" spans="1:14" ht="12.75">
      <c r="A20" s="28"/>
      <c r="B20" s="29"/>
      <c r="C20" s="29"/>
      <c r="D20" s="29"/>
      <c r="E20" s="29"/>
      <c r="F20" s="30">
        <f>C20*E20</f>
        <v>0</v>
      </c>
      <c r="G20" s="29"/>
      <c r="H20" s="30">
        <f>G20*C20</f>
        <v>0</v>
      </c>
      <c r="I20" s="29"/>
      <c r="J20" s="29"/>
      <c r="K20" s="29"/>
      <c r="L20" s="29"/>
      <c r="M20" s="29"/>
      <c r="N20" s="31"/>
    </row>
    <row r="21" spans="1:14" ht="12.75">
      <c r="A21" s="28"/>
      <c r="B21" s="29"/>
      <c r="C21" s="29"/>
      <c r="D21" s="29"/>
      <c r="E21" s="29"/>
      <c r="F21" s="30">
        <f>C21*E21</f>
        <v>0</v>
      </c>
      <c r="G21" s="29"/>
      <c r="H21" s="30">
        <f>G21*C21</f>
        <v>0</v>
      </c>
      <c r="I21" s="29"/>
      <c r="J21" s="29"/>
      <c r="K21" s="29"/>
      <c r="L21" s="29"/>
      <c r="M21" s="29"/>
      <c r="N21" s="31"/>
    </row>
    <row r="22" spans="1:14" ht="12.75">
      <c r="A22" s="28"/>
      <c r="B22" s="29"/>
      <c r="C22" s="29"/>
      <c r="D22" s="29"/>
      <c r="E22" s="29"/>
      <c r="F22" s="30">
        <f>C22*E22</f>
        <v>0</v>
      </c>
      <c r="G22" s="29"/>
      <c r="H22" s="30">
        <f>G22*C22</f>
        <v>0</v>
      </c>
      <c r="I22" s="29"/>
      <c r="J22" s="29"/>
      <c r="K22" s="29"/>
      <c r="L22" s="29"/>
      <c r="M22" s="29"/>
      <c r="N22" s="31"/>
    </row>
    <row r="23" spans="1:14" ht="12.75">
      <c r="A23" s="32"/>
      <c r="B23" s="33"/>
      <c r="C23" s="33"/>
      <c r="D23" s="33"/>
      <c r="E23" s="33" t="s">
        <v>27</v>
      </c>
      <c r="F23" s="34">
        <f>SUM(F10:F22)*0.1</f>
        <v>0.5609000000000001</v>
      </c>
      <c r="G23" s="33"/>
      <c r="H23" s="34">
        <f>G23*C23</f>
        <v>0</v>
      </c>
      <c r="I23" s="33"/>
      <c r="J23" s="33"/>
      <c r="K23" s="33"/>
      <c r="L23" s="33"/>
      <c r="M23" s="33"/>
      <c r="N23" s="35"/>
    </row>
    <row r="24" spans="1:14" ht="16.5" customHeight="1">
      <c r="A24" s="36"/>
      <c r="B24" s="37" t="s">
        <v>28</v>
      </c>
      <c r="C24" s="38"/>
      <c r="D24" s="36"/>
      <c r="E24" s="39" t="s">
        <v>29</v>
      </c>
      <c r="F24" s="39"/>
      <c r="G24" s="40"/>
      <c r="H24" s="37"/>
      <c r="I24" s="41" t="s">
        <v>30</v>
      </c>
      <c r="J24" s="41"/>
      <c r="K24" s="41"/>
      <c r="L24" s="42" t="s">
        <v>31</v>
      </c>
      <c r="M24" s="42"/>
      <c r="N24" s="42"/>
    </row>
    <row r="25" spans="1:14" ht="12.75">
      <c r="A25" s="43"/>
      <c r="B25" s="44" t="s">
        <v>32</v>
      </c>
      <c r="C25" s="45"/>
      <c r="D25" s="43"/>
      <c r="E25" s="46" t="s">
        <v>33</v>
      </c>
      <c r="F25" s="46"/>
      <c r="G25" s="31"/>
      <c r="H25" s="44"/>
      <c r="I25" s="47">
        <f>SUM(I10:I23)*4</f>
        <v>0</v>
      </c>
      <c r="J25" s="34">
        <f>SUM(J10:J23)*4</f>
        <v>0</v>
      </c>
      <c r="K25" s="34">
        <f>SUM(K10:K23)*9</f>
        <v>0</v>
      </c>
      <c r="L25" s="48">
        <f>SUM(I25:K25)</f>
        <v>0</v>
      </c>
      <c r="M25" s="48"/>
      <c r="N25" s="48"/>
    </row>
    <row r="26" spans="1:8" ht="12.75">
      <c r="A26" s="43"/>
      <c r="B26" s="49"/>
      <c r="C26" s="45"/>
      <c r="D26" s="43"/>
      <c r="E26" s="50" t="s">
        <v>34</v>
      </c>
      <c r="F26" s="50"/>
      <c r="G26" s="35"/>
      <c r="H26" s="45"/>
    </row>
    <row r="28" spans="2:8" ht="12.75">
      <c r="B28" s="51" t="s">
        <v>35</v>
      </c>
      <c r="C28" s="51"/>
      <c r="D28" s="51"/>
      <c r="E28" s="51"/>
      <c r="F28" s="52">
        <f>SUM(F10:F23)</f>
        <v>6.1699</v>
      </c>
      <c r="G28" s="44"/>
      <c r="H28" s="52">
        <f>SUM(H10:H23)</f>
        <v>0</v>
      </c>
    </row>
    <row r="29" spans="2:8" ht="12.75">
      <c r="B29" s="53" t="s">
        <v>36</v>
      </c>
      <c r="C29" s="53"/>
      <c r="D29" s="53"/>
      <c r="E29" s="53"/>
      <c r="F29" s="54">
        <f>F28/$J$3</f>
        <v>1.542475</v>
      </c>
      <c r="G29" s="44"/>
      <c r="H29" s="54">
        <f>H28/$J$3</f>
        <v>0</v>
      </c>
    </row>
    <row r="30" spans="2:8" ht="12.75">
      <c r="B30" s="53" t="s">
        <v>37</v>
      </c>
      <c r="C30" s="53"/>
      <c r="D30" s="53"/>
      <c r="E30" s="53"/>
      <c r="F30" s="54">
        <f>F32-F29</f>
        <v>6.957525</v>
      </c>
      <c r="G30" s="44"/>
      <c r="H30" s="54">
        <f>H32-H29</f>
        <v>0</v>
      </c>
    </row>
    <row r="31" spans="2:8" ht="12.75">
      <c r="B31" s="55" t="s">
        <v>38</v>
      </c>
      <c r="C31" s="55"/>
      <c r="D31" s="55"/>
      <c r="E31" s="55"/>
      <c r="F31" s="54">
        <f>F29*400/100</f>
        <v>6.1699</v>
      </c>
      <c r="G31" s="44"/>
      <c r="H31" s="54">
        <f>H29*100/35</f>
        <v>0</v>
      </c>
    </row>
    <row r="32" spans="2:8" ht="12.75">
      <c r="B32" s="56" t="s">
        <v>39</v>
      </c>
      <c r="C32" s="56"/>
      <c r="D32" s="56"/>
      <c r="E32" s="56"/>
      <c r="F32" s="54">
        <v>8.5</v>
      </c>
      <c r="G32" s="44"/>
      <c r="H32" s="54"/>
    </row>
    <row r="33" spans="2:8" ht="12.75">
      <c r="B33" s="57" t="s">
        <v>40</v>
      </c>
      <c r="C33" s="57"/>
      <c r="D33" s="57"/>
      <c r="E33" s="57"/>
      <c r="F33" s="54">
        <f>F29*100/F32</f>
        <v>18.146764705882354</v>
      </c>
      <c r="G33" s="44"/>
      <c r="H33" s="54" t="e">
        <f>H29*100/H32</f>
        <v>#DIV/0!</v>
      </c>
    </row>
    <row r="34" spans="2:8" ht="12.75">
      <c r="B34" s="58" t="s">
        <v>41</v>
      </c>
      <c r="C34" s="58"/>
      <c r="D34" s="58"/>
      <c r="E34" s="58"/>
      <c r="F34" s="59">
        <f>(F32/F29)*100</f>
        <v>551.0624159224623</v>
      </c>
      <c r="G34" s="44"/>
      <c r="H34" s="59" t="e">
        <f>(H31/H29)</f>
        <v>#DIV/0!</v>
      </c>
    </row>
    <row r="35" spans="2:8" ht="12.75">
      <c r="B35" s="60"/>
      <c r="C35" s="60"/>
      <c r="D35" s="60"/>
      <c r="E35" s="60"/>
      <c r="F35" s="61"/>
      <c r="H35" s="61"/>
    </row>
    <row r="36" spans="1:14" ht="12.75">
      <c r="A36" s="62" t="s">
        <v>42</v>
      </c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ht="12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 ht="12.75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2.7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12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2" spans="1:7" ht="12.75">
      <c r="A42" s="62" t="s">
        <v>43</v>
      </c>
      <c r="B42" s="62"/>
      <c r="F42" s="62" t="s">
        <v>44</v>
      </c>
      <c r="G42" s="62"/>
    </row>
  </sheetData>
  <sheetProtection selectLockedCells="1" selectUnlockedCells="1"/>
  <mergeCells count="42">
    <mergeCell ref="A1:D1"/>
    <mergeCell ref="A2:A3"/>
    <mergeCell ref="B2:G3"/>
    <mergeCell ref="H2:I2"/>
    <mergeCell ref="J2:L2"/>
    <mergeCell ref="M2:N2"/>
    <mergeCell ref="H3:I3"/>
    <mergeCell ref="J3:L3"/>
    <mergeCell ref="M3:N3"/>
    <mergeCell ref="B4:G4"/>
    <mergeCell ref="B5:G5"/>
    <mergeCell ref="A7:A9"/>
    <mergeCell ref="B7:B9"/>
    <mergeCell ref="C7:C9"/>
    <mergeCell ref="D7:D9"/>
    <mergeCell ref="E7:F7"/>
    <mergeCell ref="G7:H7"/>
    <mergeCell ref="I7:N7"/>
    <mergeCell ref="E8:F8"/>
    <mergeCell ref="G8:H8"/>
    <mergeCell ref="I8:N8"/>
    <mergeCell ref="E24:F24"/>
    <mergeCell ref="I24:K24"/>
    <mergeCell ref="L24:N24"/>
    <mergeCell ref="E25:F25"/>
    <mergeCell ref="L25:N25"/>
    <mergeCell ref="E26:F26"/>
    <mergeCell ref="B28:E28"/>
    <mergeCell ref="B29:E29"/>
    <mergeCell ref="B30:E30"/>
    <mergeCell ref="B31:E31"/>
    <mergeCell ref="B32:E32"/>
    <mergeCell ref="B33:E33"/>
    <mergeCell ref="B34:E34"/>
    <mergeCell ref="A36:B36"/>
    <mergeCell ref="C36:N36"/>
    <mergeCell ref="A37:N37"/>
    <mergeCell ref="A38:N38"/>
    <mergeCell ref="A39:N39"/>
    <mergeCell ref="A40:N40"/>
    <mergeCell ref="A42:B42"/>
    <mergeCell ref="F42:G42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F.P. puzol</dc:creator>
  <cp:keywords/>
  <dc:description/>
  <cp:lastModifiedBy/>
  <cp:lastPrinted>2000-12-13T00:52:36Z</cp:lastPrinted>
  <dcterms:created xsi:type="dcterms:W3CDTF">2000-11-13T06:43:50Z</dcterms:created>
  <dcterms:modified xsi:type="dcterms:W3CDTF">2015-08-16T22:33:23Z</dcterms:modified>
  <cp:category/>
  <cp:version/>
  <cp:contentType/>
  <cp:contentStatus/>
</cp:coreProperties>
</file>